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ms" sheetId="1" r:id="rId4"/>
    <sheet name="Five-year summ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<sst xmlns="http://schemas.openxmlformats.org/spreadsheetml/2006/main" uniqueCount="29">
  <si>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Carrier</t>
  </si>
  <si>
    <t>Policy number</t>
  </si>
  <si>
    <t>Line</t>
  </si>
  <si>
    <t>Claim number</t>
  </si>
  <si>
    <t>Date of loss</t>
  </si>
  <si>
    <t>Cause</t>
  </si>
  <si>
    <t>Status</t>
  </si>
  <si>
    <t>Paid indemnity</t>
  </si>
  <si>
    <t>Paid medical</t>
  </si>
  <si>
    <t>Paid expense</t>
  </si>
  <si>
    <t>Recoveries</t>
  </si>
  <si>
    <t>Reserve</t>
  </si>
  <si>
    <t>Incurred</t>
  </si>
  <si>
    <t>Example Mutual</t>
  </si>
  <si>
    <t>CA 1000001</t>
  </si>
  <si>
    <t>Auto</t>
  </si>
  <si>
    <t>CA-24-0001</t>
  </si>
  <si>
    <t>2024-02-21</t>
  </si>
  <si>
    <t>Intersection collision</t>
  </si>
  <si>
    <t>Open</t>
  </si>
  <si>
    <t>CA-24-0002</t>
  </si>
  <si>
    <t>2024-07-08</t>
  </si>
  <si>
    <t>Parked vehicle struck</t>
  </si>
  <si>
    <t>Closed</t>
  </si>
  <si>
    <t>Policy year</t>
  </si>
  <si>
    <t>Earned premium</t>
  </si>
  <si>
    <t>Claims</t>
  </si>
  <si>
    <t>Paid</t>
  </si>
  <si>
    <t>Loss ratio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</si>
</sst>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.856" bestFit="true" customWidth="true" style="0"/>
    <col min="4" max="4" width="15.282" bestFit="true" customWidth="true" style="0"/>
    <col min="5" max="5" width="15.282" bestFit="true" customWidth="true" style="0"/>
    <col min="6" max="6" width="26.993" bestFit="true" customWidth="true" style="0"/>
    <col min="7" max="7" width="8.141" bestFit="true" customWidth="true" style="0"/>
    <col min="8" max="8" width="17.567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9.283" bestFit="true" customWidth="true" style="0"/>
    <col min="13" max="13" width="10.5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24800</v>
      </c>
      <c r="I2">
        <v>9600</v>
      </c>
      <c r="J2">
        <v>4200</v>
      </c>
      <c r="L2">
        <v>38500</v>
      </c>
      <c r="M2">
        <f>H2+I2+J2-K2+L2</f>
        <v>77100</v>
      </c>
    </row>
    <row r="3" spans="1:13">
      <c r="A3" t="s">
        <v>13</v>
      </c>
      <c r="B3" t="s">
        <v>14</v>
      </c>
      <c r="C3" t="s">
        <v>15</v>
      </c>
      <c r="D3" t="s">
        <v>20</v>
      </c>
      <c r="E3" t="s">
        <v>21</v>
      </c>
      <c r="F3" t="s">
        <v>22</v>
      </c>
      <c r="G3" t="s">
        <v>23</v>
      </c>
      <c r="H3">
        <v>3260</v>
      </c>
      <c r="J3">
        <v>290</v>
      </c>
      <c r="M3">
        <f>H3+I3+J3-K3+L3</f>
        <v>3550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.141" bestFit="true" customWidth="true" style="0"/>
    <col min="4" max="4" width="5.856" bestFit="true" customWidth="true" style="0"/>
    <col min="5" max="5" width="9.283" bestFit="true" customWidth="true" style="0"/>
    <col min="6" max="6" width="10.569" bestFit="true" customWidth="true" style="0"/>
    <col min="7" max="7" width="12.854" bestFit="true" customWidth="true" style="0"/>
  </cols>
  <sheetData>
    <row r="1" spans="1:7">
      <c r="A1" s="1" t="s">
        <v>24</v>
      </c>
      <c r="B1" s="1" t="s">
        <v>25</v>
      </c>
      <c r="C1" s="1" t="s">
        <v>26</v>
      </c>
      <c r="D1" s="1" t="s">
        <v>27</v>
      </c>
      <c r="E1" s="1" t="s">
        <v>11</v>
      </c>
      <c r="F1" s="1" t="s">
        <v>12</v>
      </c>
      <c r="G1" s="1" t="s">
        <v>28</v>
      </c>
    </row>
    <row r="2" spans="1:7">
      <c r="A2">
        <v>2021</v>
      </c>
      <c r="C2">
        <f>COUNTIFS(Claims!E:E,"&gt;=2021-01-01",Claims!E:E,"&lt;=2021-12-31")</f>
        <v>0</v>
      </c>
      <c r="D2">
        <f>SUMIFS(Claims!H:H,Claims!E:E,"&gt;=2021-01-01",Claims!E:E,"&lt;=2021-12-31")+SUMIFS(Claims!I:I,Claims!E:E,"&gt;=2021-01-01",Claims!E:E,"&lt;=2021-12-31")+SUMIFS(Claims!J:J,Claims!E:E,"&gt;=2021-01-01",Claims!E:E,"&lt;=2021-12-31")</f>
        <v>0</v>
      </c>
      <c r="E2">
        <f>SUMIFS(Claims!L:L,Claims!E:E,"&gt;=2021-01-01",Claims!E:E,"&lt;=2021-12-31")</f>
        <v>0</v>
      </c>
      <c r="F2">
        <f>SUMIFS(Claims!M:M,Claims!E:E,"&gt;=2021-01-01",Claims!E:E,"&lt;=2021-12-31")</f>
        <v>0</v>
      </c>
      <c r="G2" s="2" t="str">
        <f>IF(B2&gt;0,F2/B2,"")</f>
        <v/>
      </c>
    </row>
    <row r="3" spans="1:7">
      <c r="A3">
        <v>2022</v>
      </c>
      <c r="C3">
        <f>COUNTIFS(Claims!E:E,"&gt;=2022-01-01",Claims!E:E,"&lt;=2022-12-31")</f>
        <v>0</v>
      </c>
      <c r="D3">
        <f>SUMIFS(Claims!H:H,Claims!E:E,"&gt;=2022-01-01",Claims!E:E,"&lt;=2022-12-31")+SUMIFS(Claims!I:I,Claims!E:E,"&gt;=2022-01-01",Claims!E:E,"&lt;=2022-12-31")+SUMIFS(Claims!J:J,Claims!E:E,"&gt;=2022-01-01",Claims!E:E,"&lt;=2022-12-31")</f>
        <v>0</v>
      </c>
      <c r="E3">
        <f>SUMIFS(Claims!L:L,Claims!E:E,"&gt;=2022-01-01",Claims!E:E,"&lt;=2022-12-31")</f>
        <v>0</v>
      </c>
      <c r="F3">
        <f>SUMIFS(Claims!M:M,Claims!E:E,"&gt;=2022-01-01",Claims!E:E,"&lt;=2022-12-31")</f>
        <v>0</v>
      </c>
      <c r="G3" s="2" t="str">
        <f>IF(B3&gt;0,F3/B3,"")</f>
        <v/>
      </c>
    </row>
    <row r="4" spans="1:7">
      <c r="A4">
        <v>2023</v>
      </c>
      <c r="C4">
        <f>COUNTIFS(Claims!E:E,"&gt;=2023-01-01",Claims!E:E,"&lt;=2023-12-31")</f>
        <v>0</v>
      </c>
      <c r="D4">
        <f>SUMIFS(Claims!H:H,Claims!E:E,"&gt;=2023-01-01",Claims!E:E,"&lt;=2023-12-31")+SUMIFS(Claims!I:I,Claims!E:E,"&gt;=2023-01-01",Claims!E:E,"&lt;=2023-12-31")+SUMIFS(Claims!J:J,Claims!E:E,"&gt;=2023-01-01",Claims!E:E,"&lt;=2023-12-31")</f>
        <v>0</v>
      </c>
      <c r="E4">
        <f>SUMIFS(Claims!L:L,Claims!E:E,"&gt;=2023-01-01",Claims!E:E,"&lt;=2023-12-31")</f>
        <v>0</v>
      </c>
      <c r="F4">
        <f>SUMIFS(Claims!M:M,Claims!E:E,"&gt;=2023-01-01",Claims!E:E,"&lt;=2023-12-31")</f>
        <v>0</v>
      </c>
      <c r="G4" s="2" t="str">
        <f>IF(B4&gt;0,F4/B4,"")</f>
        <v/>
      </c>
    </row>
    <row r="5" spans="1:7">
      <c r="A5">
        <v>2024</v>
      </c>
      <c r="C5">
        <f>COUNTIFS(Claims!E:E,"&gt;=2024-01-01",Claims!E:E,"&lt;=2024-12-31")</f>
        <v>0</v>
      </c>
      <c r="D5">
        <f>SUMIFS(Claims!H:H,Claims!E:E,"&gt;=2024-01-01",Claims!E:E,"&lt;=2024-12-31")+SUMIFS(Claims!I:I,Claims!E:E,"&gt;=2024-01-01",Claims!E:E,"&lt;=2024-12-31")+SUMIFS(Claims!J:J,Claims!E:E,"&gt;=2024-01-01",Claims!E:E,"&lt;=2024-12-31")</f>
        <v>0</v>
      </c>
      <c r="E5">
        <f>SUMIFS(Claims!L:L,Claims!E:E,"&gt;=2024-01-01",Claims!E:E,"&lt;=2024-12-31")</f>
        <v>0</v>
      </c>
      <c r="F5">
        <f>SUMIFS(Claims!M:M,Claims!E:E,"&gt;=2024-01-01",Claims!E:E,"&lt;=2024-12-31")</f>
        <v>0</v>
      </c>
      <c r="G5" s="2" t="str">
        <f>IF(B5&gt;0,F5/B5,"")</f>
        <v/>
      </c>
    </row>
    <row r="6" spans="1:7">
      <c r="A6">
        <v>2025</v>
      </c>
      <c r="C6">
        <f>COUNTIFS(Claims!E:E,"&gt;=2025-01-01",Claims!E:E,"&lt;=2025-12-31")</f>
        <v>0</v>
      </c>
      <c r="D6">
        <f>SUMIFS(Claims!H:H,Claims!E:E,"&gt;=2025-01-01",Claims!E:E,"&lt;=2025-12-31")+SUMIFS(Claims!I:I,Claims!E:E,"&gt;=2025-01-01",Claims!E:E,"&lt;=2025-12-31")+SUMIFS(Claims!J:J,Claims!E:E,"&gt;=2025-01-01",Claims!E:E,"&lt;=2025-12-31")</f>
        <v>0</v>
      </c>
      <c r="E6">
        <f>SUMIFS(Claims!L:L,Claims!E:E,"&gt;=2025-01-01",Claims!E:E,"&lt;=2025-12-31")</f>
        <v>0</v>
      </c>
      <c r="F6">
        <f>SUMIFS(Claims!M:M,Claims!E:E,"&gt;=2025-01-01",Claims!E:E,"&lt;=2025-12-31")</f>
        <v>0</v>
      </c>
      <c r="G6" s="2" t="str">
        <f>IF(B6&gt;0,F6/B6,"")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Claims</vt:lpstr>
      <vt:lpstr>Five-year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2026-10-12T15:16:07+00:00</dcterms:created>
  <dcterms:modified xsi:type="dcterms:W3CDTF">2026-10-12T15:16:07+00:00</dcterms:modified>
  <dc:title>Untitled Spreadsheet</dc:title>
  <dc:description/>
  <dc:subject/>
  <cp:keywords/>
  <cp:category/>
</cp:coreProperties>
</file>